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Auto nodevas kalkulators" sheetId="1" r:id="rId1"/>
  </sheets>
  <definedNames>
    <definedName name="_xlnm.Print_Area" localSheetId="0">'Auto nodevas kalkulators'!$A$1:$G$36</definedName>
  </definedNames>
  <calcPr fullCalcOnLoad="1"/>
</workbook>
</file>

<file path=xl/sharedStrings.xml><?xml version="1.0" encoding="utf-8"?>
<sst xmlns="http://schemas.openxmlformats.org/spreadsheetml/2006/main" count="9" uniqueCount="9">
  <si>
    <t>Nodeva par auto jaudu:</t>
  </si>
  <si>
    <t>Nodeva par auto dzinēja tilpumu:</t>
  </si>
  <si>
    <t>Kopējā auto nodeva no 2011. gada</t>
  </si>
  <si>
    <t>Auto dzinēja jauda (KW)</t>
  </si>
  <si>
    <t>Auto dzinēja tilpums (cm³)</t>
  </si>
  <si>
    <t>Auto pilna masa (kg)</t>
  </si>
  <si>
    <t>Nodeva par auto masu:</t>
  </si>
  <si>
    <t>JAUNĀS TRANSPORTLĪDZEKĻA NODEVAS KALKULATORS</t>
  </si>
  <si>
    <t>Ievadi sava auto datus un gūsti priekšstatu, cik liels nodoklis Tev būs jāmaksā.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</si>
</sst>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49998000264167786"/>
      <name val="Calibri"/>
      <family val="2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33" borderId="0" xfId="0" applyFont="1" applyFill="1" applyAlignment="1" applyProtection="1">
      <alignment/>
      <protection hidden="1"/>
    </xf>
    <xf numFmtId="0" fontId="2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4" fontId="38" fillId="33" borderId="11" xfId="0" applyNumberFormat="1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39" fillId="33" borderId="11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wrapText="1"/>
      <protection/>
    </xf>
    <xf numFmtId="0" fontId="40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 applyProtection="1">
      <alignment/>
      <protection hidden="1"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0</xdr:row>
      <xdr:rowOff>152400</xdr:rowOff>
    </xdr:from>
    <xdr:to>
      <xdr:col>3</xdr:col>
      <xdr:colOff>600075</xdr:colOff>
      <xdr:row>3</xdr:row>
      <xdr:rowOff>95250</xdr:rowOff>
    </xdr:to>
    <xdr:pic>
      <xdr:nvPicPr>
        <xdr:cNvPr id="1" name="Picture 1" descr="whatcar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5240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3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8515625" style="3" customWidth="1"/>
    <col min="2" max="2" width="31.140625" style="3" bestFit="1" customWidth="1"/>
    <col min="3" max="3" width="1.421875" style="3" customWidth="1"/>
    <col min="4" max="4" width="16.8515625" style="3" customWidth="1"/>
    <col min="5" max="7" width="9.140625" style="16" customWidth="1"/>
    <col min="8" max="16384" width="9.140625" style="3" customWidth="1"/>
  </cols>
  <sheetData>
    <row r="1" ht="15"/>
    <row r="2" ht="15"/>
    <row r="3" ht="15"/>
    <row r="4" ht="15"/>
    <row r="5" spans="2:4" ht="15">
      <c r="B5" s="14" t="s">
        <v>7</v>
      </c>
      <c r="C5" s="14"/>
      <c r="D5" s="14"/>
    </row>
    <row r="6" spans="2:4" ht="15.75" customHeight="1">
      <c r="B6" s="14"/>
      <c r="C6" s="14"/>
      <c r="D6" s="14"/>
    </row>
    <row r="7" spans="2:4" ht="15">
      <c r="B7" s="10"/>
      <c r="C7" s="10"/>
      <c r="D7" s="10"/>
    </row>
    <row r="8" spans="2:4" ht="15">
      <c r="B8" s="13" t="s">
        <v>8</v>
      </c>
      <c r="C8" s="13"/>
      <c r="D8" s="13"/>
    </row>
    <row r="9" spans="2:4" ht="15">
      <c r="B9" s="13"/>
      <c r="C9" s="13"/>
      <c r="D9" s="13"/>
    </row>
    <row r="10" ht="7.5" customHeight="1" thickBot="1"/>
    <row r="11" spans="2:4" ht="15.75" thickBot="1">
      <c r="B11" s="4" t="s">
        <v>5</v>
      </c>
      <c r="C11" s="5"/>
      <c r="D11" s="12">
        <v>1</v>
      </c>
    </row>
    <row r="12" spans="2:4" ht="15.75" thickBot="1">
      <c r="B12" s="4" t="s">
        <v>3</v>
      </c>
      <c r="C12" s="5"/>
      <c r="D12" s="12">
        <v>1</v>
      </c>
    </row>
    <row r="13" spans="2:4" ht="15.75" thickBot="1">
      <c r="B13" s="4" t="s">
        <v>4</v>
      </c>
      <c r="C13" s="5"/>
      <c r="D13" s="12">
        <v>1</v>
      </c>
    </row>
    <row r="14" ht="15.75" thickBot="1"/>
    <row r="15" spans="2:12" ht="15.75" thickBot="1">
      <c r="B15" s="4" t="s">
        <v>6</v>
      </c>
      <c r="D15" s="6">
        <f>SUM(E21:E27)</f>
        <v>10</v>
      </c>
      <c r="H15" s="7"/>
      <c r="I15" s="7"/>
      <c r="J15" s="7"/>
      <c r="K15" s="7"/>
      <c r="L15" s="7"/>
    </row>
    <row r="16" spans="2:12" ht="15.75" thickBot="1">
      <c r="B16" s="4" t="s">
        <v>0</v>
      </c>
      <c r="D16" s="6">
        <f>SUM(F21:F28)</f>
        <v>6</v>
      </c>
      <c r="E16" s="17"/>
      <c r="F16" s="17"/>
      <c r="G16" s="17"/>
      <c r="H16" s="1"/>
      <c r="I16" s="1"/>
      <c r="J16" s="1"/>
      <c r="K16" s="1"/>
      <c r="L16" s="7"/>
    </row>
    <row r="17" spans="2:12" ht="15.75" thickBot="1">
      <c r="B17" s="4" t="s">
        <v>1</v>
      </c>
      <c r="D17" s="6">
        <f>SUM(G21:G28)</f>
        <v>6</v>
      </c>
      <c r="E17" s="15"/>
      <c r="F17" s="15"/>
      <c r="G17" s="15"/>
      <c r="H17" s="15"/>
      <c r="I17" s="15"/>
      <c r="J17" s="1"/>
      <c r="K17" s="1"/>
      <c r="L17" s="7"/>
    </row>
    <row r="18" spans="4:12" ht="15.75" thickBot="1">
      <c r="D18" s="8"/>
      <c r="E18" s="15"/>
      <c r="F18" s="15"/>
      <c r="G18" s="15"/>
      <c r="H18" s="15"/>
      <c r="I18" s="15"/>
      <c r="J18" s="1"/>
      <c r="K18" s="1"/>
      <c r="L18" s="7"/>
    </row>
    <row r="19" spans="2:12" ht="24" thickBot="1">
      <c r="B19" s="11" t="s">
        <v>2</v>
      </c>
      <c r="D19" s="9">
        <f>SUM(D15,D16,D17)</f>
        <v>22</v>
      </c>
      <c r="E19" s="15"/>
      <c r="F19" s="15"/>
      <c r="G19" s="15"/>
      <c r="H19" s="15"/>
      <c r="I19" s="15"/>
      <c r="J19" s="1"/>
      <c r="K19" s="1"/>
      <c r="L19" s="7"/>
    </row>
    <row r="20" spans="5:12" ht="15">
      <c r="E20" s="15"/>
      <c r="F20" s="15"/>
      <c r="G20" s="15"/>
      <c r="H20" s="15"/>
      <c r="I20" s="15"/>
      <c r="J20" s="1"/>
      <c r="K20" s="1"/>
      <c r="L20" s="7"/>
    </row>
    <row r="21" spans="5:12" ht="15">
      <c r="E21" s="2">
        <f>IF(D11&lt;1501,10,0)</f>
        <v>10</v>
      </c>
      <c r="F21" s="2">
        <f>IF(D12&lt;55,6,0)</f>
        <v>6</v>
      </c>
      <c r="G21" s="2">
        <f>IF(D13&lt;1501,6,0)</f>
        <v>6</v>
      </c>
      <c r="H21" s="18"/>
      <c r="I21" s="18"/>
      <c r="J21" s="1"/>
      <c r="K21" s="1"/>
      <c r="L21" s="7"/>
    </row>
    <row r="22" spans="5:12" ht="15">
      <c r="E22" s="2">
        <f>IF(AND(D11&gt;=1501,D11&lt;1801),21,0)</f>
        <v>0</v>
      </c>
      <c r="F22" s="2">
        <f>IF(AND(D12&gt;=56,D12&lt;93),15,0)</f>
        <v>0</v>
      </c>
      <c r="G22" s="2">
        <f>IF(AND(D13&gt;=1501,D13&lt;2001),15,0)</f>
        <v>0</v>
      </c>
      <c r="H22" s="18"/>
      <c r="I22" s="18"/>
      <c r="J22" s="1"/>
      <c r="K22" s="1"/>
      <c r="L22" s="7"/>
    </row>
    <row r="23" spans="5:12" ht="15">
      <c r="E23" s="2">
        <f>IF(AND(D11&gt;=1801,D11&lt;2101),36,0)</f>
        <v>0</v>
      </c>
      <c r="F23" s="2">
        <f>IF(AND(D12&gt;=93,D12&lt;130),24,0)</f>
        <v>0</v>
      </c>
      <c r="G23" s="2">
        <f>IF(AND(D13&gt;=2001,D13&lt;2501),24,0)</f>
        <v>0</v>
      </c>
      <c r="H23" s="15"/>
      <c r="I23" s="15"/>
      <c r="J23" s="1"/>
      <c r="K23" s="1"/>
      <c r="L23" s="7"/>
    </row>
    <row r="24" spans="5:12" ht="15">
      <c r="E24" s="2">
        <f>IF(AND(D11&gt;=2101,D11&lt;2600),46,0)</f>
        <v>0</v>
      </c>
      <c r="F24" s="2">
        <f>IF(AND(D12&gt;=130,D12&lt;167),36,0)</f>
        <v>0</v>
      </c>
      <c r="G24" s="2">
        <f>IF(AND(D13&gt;=2501,D13&lt;3001),36,0)</f>
        <v>0</v>
      </c>
      <c r="H24" s="15"/>
      <c r="I24" s="15"/>
      <c r="J24" s="1"/>
      <c r="K24" s="1"/>
      <c r="L24" s="7"/>
    </row>
    <row r="25" spans="5:12" ht="15">
      <c r="E25" s="2">
        <f>IF(AND(D11&gt;=2601,D11&lt;3000),55,0)</f>
        <v>0</v>
      </c>
      <c r="F25" s="2">
        <f>IF(AND(D12&gt;=167,D12&lt;204),60,0)</f>
        <v>0</v>
      </c>
      <c r="G25" s="2">
        <f>IF(AND(D13&gt;=3001,D13&lt;3501),60,0)</f>
        <v>0</v>
      </c>
      <c r="H25" s="15"/>
      <c r="I25" s="15"/>
      <c r="J25" s="1"/>
      <c r="K25" s="1"/>
      <c r="L25" s="7"/>
    </row>
    <row r="26" spans="5:12" ht="15">
      <c r="E26" s="2">
        <f>IF(AND(D11&gt;=3001,D11&lt;3500),64,0)</f>
        <v>0</v>
      </c>
      <c r="F26" s="2">
        <f>IF(AND(D12&gt;=204,D12&lt;241),105,0)</f>
        <v>0</v>
      </c>
      <c r="G26" s="2">
        <f>IF(AND(D13&gt;=3501,D13&lt;4001),105,0)</f>
        <v>0</v>
      </c>
      <c r="H26" s="15"/>
      <c r="I26" s="15"/>
      <c r="J26" s="1"/>
      <c r="K26" s="1"/>
      <c r="L26" s="7"/>
    </row>
    <row r="27" spans="5:12" ht="15">
      <c r="E27" s="2">
        <f>IF(D11&gt;3501,72,0)</f>
        <v>0</v>
      </c>
      <c r="F27" s="2">
        <f>IF(AND(D12&gt;=241,D12&lt;301),150,0)</f>
        <v>0</v>
      </c>
      <c r="G27" s="2">
        <f>IF(AND(D13&gt;=4001,D13&lt;5001),150,0)</f>
        <v>0</v>
      </c>
      <c r="H27" s="15"/>
      <c r="I27" s="15"/>
      <c r="J27" s="1"/>
      <c r="K27" s="1"/>
      <c r="L27" s="7"/>
    </row>
    <row r="28" spans="5:12" ht="15">
      <c r="E28" s="2"/>
      <c r="F28" s="2">
        <f>IF(D12&gt;301,195,0)</f>
        <v>0</v>
      </c>
      <c r="G28" s="2">
        <f>IF(D13&gt;5001,195,0)</f>
        <v>0</v>
      </c>
      <c r="H28" s="15"/>
      <c r="I28" s="15"/>
      <c r="J28" s="1"/>
      <c r="K28" s="1"/>
      <c r="L28" s="7"/>
    </row>
    <row r="29" spans="5:12" ht="15">
      <c r="E29" s="15"/>
      <c r="F29" s="15"/>
      <c r="G29" s="15"/>
      <c r="H29" s="15"/>
      <c r="I29" s="15"/>
      <c r="J29" s="1"/>
      <c r="K29" s="1"/>
      <c r="L29" s="7"/>
    </row>
    <row r="30" spans="5:12" ht="15">
      <c r="E30" s="15"/>
      <c r="F30" s="15"/>
      <c r="G30" s="15"/>
      <c r="H30" s="15"/>
      <c r="I30" s="15"/>
      <c r="J30" s="1"/>
      <c r="K30" s="1"/>
      <c r="L30" s="7"/>
    </row>
    <row r="31" spans="5:12" ht="15">
      <c r="E31" s="17"/>
      <c r="F31" s="17"/>
      <c r="G31" s="17"/>
      <c r="H31" s="1"/>
      <c r="I31" s="1"/>
      <c r="J31" s="1"/>
      <c r="K31" s="1"/>
      <c r="L31" s="7"/>
    </row>
    <row r="32" spans="5:12" ht="15">
      <c r="E32" s="17"/>
      <c r="F32" s="17"/>
      <c r="G32" s="17"/>
      <c r="H32" s="1"/>
      <c r="I32" s="1"/>
      <c r="J32" s="1"/>
      <c r="K32" s="1"/>
      <c r="L32" s="7"/>
    </row>
    <row r="33" spans="5:12" ht="15">
      <c r="E33" s="17"/>
      <c r="F33" s="17"/>
      <c r="G33" s="17"/>
      <c r="H33" s="1"/>
      <c r="I33" s="1"/>
      <c r="J33" s="1"/>
      <c r="K33" s="1"/>
      <c r="L33" s="7"/>
    </row>
    <row r="34" spans="8:12" ht="15">
      <c r="H34" s="7"/>
      <c r="I34" s="7"/>
      <c r="J34" s="7"/>
      <c r="K34" s="7"/>
      <c r="L34" s="7"/>
    </row>
  </sheetData>
  <sheetProtection password="AFEC" sheet="1" objects="1" scenarios="1" selectLockedCells="1"/>
  <mergeCells count="2">
    <mergeCell ref="B8:D9"/>
    <mergeCell ref="B5:D6"/>
  </mergeCells>
  <dataValidations count="1">
    <dataValidation errorStyle="warning" type="whole" operator="greaterThanOrEqual" allowBlank="1" showErrorMessage="1" errorTitle="Kļūda" error="Ievadiet skaitli kas lielāks par 1." sqref="D11:D13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Installer</dc:creator>
  <cp:keywords/>
  <dc:description/>
  <cp:lastModifiedBy>Installer</cp:lastModifiedBy>
  <dcterms:created xsi:type="dcterms:W3CDTF">2010-11-29T08:17:58Z</dcterms:created>
  <dcterms:modified xsi:type="dcterms:W3CDTF">2010-12-15T10:06:43Z</dcterms:modified>
  <cp:category/>
  <cp:version/>
  <cp:contentType/>
  <cp:contentStatus/>
</cp:coreProperties>
</file>